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<sst xmlns="http://schemas.openxmlformats.org/spreadsheetml/2006/main" count="47" uniqueCount="39">
  <si>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Name of School</t>
  </si>
  <si>
    <t>Date</t>
  </si>
  <si>
    <t>Name of site</t>
  </si>
  <si>
    <t>Stream Order</t>
  </si>
  <si>
    <t>Float Travel time at surface</t>
  </si>
  <si>
    <t>No 1</t>
  </si>
  <si>
    <t>over 10 metres in seconds</t>
  </si>
  <si>
    <t>No 2</t>
  </si>
  <si>
    <t>No 3</t>
  </si>
  <si>
    <t>No 4</t>
  </si>
  <si>
    <t>No 5</t>
  </si>
  <si>
    <t>Average float travel time (secs)</t>
  </si>
  <si>
    <t>Average surface velocity m/s</t>
  </si>
  <si>
    <t>Average flow meter time (secs)</t>
  </si>
  <si>
    <t>Average velocity (at isovel) m/s</t>
  </si>
  <si>
    <t>Depth at ten equal intervals (m)</t>
  </si>
  <si>
    <t>No 6</t>
  </si>
  <si>
    <t>No 7</t>
  </si>
  <si>
    <t>No 8</t>
  </si>
  <si>
    <t>No 9</t>
  </si>
  <si>
    <t>No 10</t>
  </si>
  <si>
    <t>Average depth (m)</t>
  </si>
  <si>
    <t>Width (m)</t>
  </si>
  <si>
    <t>Cross sectional area (m2)</t>
  </si>
  <si>
    <t>Channel discharge m3/s</t>
  </si>
  <si>
    <t>No 11</t>
  </si>
  <si>
    <t xml:space="preserve">Flow meter times </t>
  </si>
  <si>
    <t>in seconds  (impellor)</t>
  </si>
  <si>
    <t>Gradient of stream bed (degrees)</t>
  </si>
  <si>
    <t>Group Number</t>
  </si>
  <si>
    <t>Number of groups</t>
  </si>
  <si>
    <t>Leaders complete grey boxes</t>
  </si>
  <si>
    <t>Students complete yellow boxes</t>
  </si>
  <si>
    <t>Worksheet is protected to prevent accidental erasure of formulae</t>
  </si>
  <si>
    <t>Password:   Hydrology</t>
  </si>
  <si>
    <t>Number of sites</t>
  </si>
  <si>
    <t>Our Lady's Convent School, Loughbrough</t>
  </si>
  <si>
    <t>Golden Clough</t>
  </si>
  <si>
    <t>Grindsbrook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</si>
</sst>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/>
    </xf>
    <xf numFmtId="2" fontId="0" fillId="0" borderId="0" xfId="0" applyNumberFormat="1" applyFill="1" applyAlignment="1" applyProtection="1">
      <alignment horizontal="left"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" fontId="0" fillId="2" borderId="1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2" borderId="2" xfId="0" applyNumberFormat="1" applyFill="1" applyBorder="1" applyAlignment="1" applyProtection="1">
      <alignment/>
      <protection/>
    </xf>
    <xf numFmtId="2" fontId="0" fillId="2" borderId="3" xfId="0" applyNumberForma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left"/>
      <protection/>
    </xf>
    <xf numFmtId="1" fontId="0" fillId="0" borderId="1" xfId="0" applyNumberFormat="1" applyFill="1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64" fontId="0" fillId="0" borderId="1" xfId="0" applyNumberFormat="1" applyFill="1" applyBorder="1" applyAlignment="1" applyProtection="1">
      <alignment/>
      <protection/>
    </xf>
    <xf numFmtId="164" fontId="0" fillId="3" borderId="1" xfId="0" applyNumberForma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3" xfId="0" applyNumberFormat="1" applyBorder="1" applyAlignment="1" applyProtection="1">
      <alignment/>
      <protection/>
    </xf>
    <xf numFmtId="2" fontId="0" fillId="3" borderId="1" xfId="0" applyNumberForma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" fontId="0" fillId="3" borderId="1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3" xfId="0" applyNumberFormat="1" applyFont="1" applyFill="1" applyBorder="1" applyAlignment="1" applyProtection="1">
      <alignment/>
      <protection/>
    </xf>
    <xf numFmtId="1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2" fontId="0" fillId="2" borderId="4" xfId="0" applyNumberForma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5" zoomScaleNormal="75" workbookViewId="0" topLeftCell="A1">
      <selection activeCell="J1" sqref="J1:K1"/>
    </sheetView>
  </sheetViews>
  <sheetFormatPr defaultColWidth="9.140625" defaultRowHeight="12.75"/>
  <cols>
    <col min="1" max="1" width="28.57421875" style="3" customWidth="1"/>
    <col min="2" max="16384" width="9.140625" style="3" customWidth="1"/>
  </cols>
  <sheetData>
    <row r="1" spans="1:11" ht="12.75">
      <c r="A1" s="1" t="s">
        <v>0</v>
      </c>
      <c r="B1" s="41" t="s">
        <v>36</v>
      </c>
      <c r="C1" s="42"/>
      <c r="D1" s="42"/>
      <c r="E1" s="42"/>
      <c r="F1" s="42"/>
      <c r="G1" s="43"/>
      <c r="H1" s="2"/>
      <c r="I1" s="1" t="s">
        <v>1</v>
      </c>
      <c r="J1" s="41">
        <v>38801</v>
      </c>
      <c r="K1" s="44"/>
    </row>
    <row r="2" spans="1:11" s="8" customFormat="1" ht="12.75">
      <c r="A2" s="4"/>
      <c r="B2" s="5"/>
      <c r="C2" s="5"/>
      <c r="D2" s="5"/>
      <c r="E2" s="5"/>
      <c r="F2" s="5"/>
      <c r="G2" s="5"/>
      <c r="H2" s="6"/>
      <c r="I2" s="4"/>
      <c r="J2" s="5"/>
      <c r="K2" s="7"/>
    </row>
    <row r="3" spans="1:11" ht="12.75">
      <c r="A3" s="1" t="s">
        <v>30</v>
      </c>
      <c r="B3" s="9">
        <v>5</v>
      </c>
      <c r="C3" s="5"/>
      <c r="D3" s="5"/>
      <c r="E3" s="5" t="s">
        <v>31</v>
      </c>
      <c r="F3" s="5"/>
      <c r="G3" s="5"/>
      <c r="H3" s="2"/>
      <c r="I3" s="3" t="s">
        <v>33</v>
      </c>
      <c r="J3" s="5"/>
      <c r="K3" s="10"/>
    </row>
    <row r="4" spans="1:10" ht="12.75">
      <c r="A4" s="11" t="s">
        <v>35</v>
      </c>
      <c r="B4" s="9">
        <v>2</v>
      </c>
      <c r="C4" s="12"/>
      <c r="D4" s="12"/>
      <c r="E4" s="12" t="s">
        <v>32</v>
      </c>
      <c r="F4" s="12"/>
      <c r="G4" s="12"/>
      <c r="H4" s="12"/>
      <c r="I4" s="23" t="s">
        <v>34</v>
      </c>
      <c r="J4" s="12"/>
    </row>
    <row r="5" spans="1:10" ht="12.75">
      <c r="A5" s="11"/>
      <c r="B5" s="13"/>
      <c r="C5" s="12"/>
      <c r="D5" s="12"/>
      <c r="E5" s="12"/>
      <c r="F5" s="12"/>
      <c r="G5" s="12"/>
      <c r="H5" s="12"/>
      <c r="I5" s="12"/>
      <c r="J5" s="12"/>
    </row>
    <row r="6" spans="1:13" ht="12.75" hidden="1">
      <c r="A6" s="12"/>
      <c r="B6" s="14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30</v>
      </c>
    </row>
    <row r="7" spans="1:12" s="19" customFormat="1" ht="12.75">
      <c r="A7" s="15" t="s">
        <v>2</v>
      </c>
      <c r="B7" s="15"/>
      <c r="C7" s="16" t="s">
        <v>37</v>
      </c>
      <c r="D7" s="17"/>
      <c r="E7" s="17"/>
      <c r="F7" s="17"/>
      <c r="G7" s="17"/>
      <c r="H7" s="17" t="s">
        <v>38</v>
      </c>
      <c r="I7" s="17"/>
      <c r="J7" s="17"/>
      <c r="K7" s="18"/>
      <c r="L7" s="18"/>
    </row>
    <row r="8" spans="3:12" s="21" customFormat="1" ht="12.75" hidden="1">
      <c r="C8" s="22">
        <v>1</v>
      </c>
      <c r="D8" s="22">
        <f>IF(C8&gt;($B3-1),1,C8+1)</f>
        <v>2</v>
      </c>
      <c r="E8" s="22">
        <f aca="true" t="shared" si="0" ref="E8:L8">IF(D8&gt;($B3-1),1,D8+1)</f>
        <v>3</v>
      </c>
      <c r="F8" s="22">
        <f t="shared" si="0"/>
        <v>4</v>
      </c>
      <c r="G8" s="22">
        <f t="shared" si="0"/>
        <v>5</v>
      </c>
      <c r="H8" s="22">
        <f t="shared" si="0"/>
        <v>1</v>
      </c>
      <c r="I8" s="22">
        <f t="shared" si="0"/>
        <v>2</v>
      </c>
      <c r="J8" s="22">
        <f t="shared" si="0"/>
        <v>3</v>
      </c>
      <c r="K8" s="22">
        <f t="shared" si="0"/>
        <v>4</v>
      </c>
      <c r="L8" s="22">
        <f t="shared" si="0"/>
        <v>5</v>
      </c>
    </row>
    <row r="9" spans="1:12" s="21" customFormat="1" ht="12.75">
      <c r="A9" s="20" t="s">
        <v>29</v>
      </c>
      <c r="C9" s="22">
        <f>IF(C10&gt;$B4," ",C8)</f>
        <v>1</v>
      </c>
      <c r="D9" s="22">
        <f aca="true" t="shared" si="1" ref="D9:L9">IF(D10&gt;$B4," ",D8)</f>
        <v>2</v>
      </c>
      <c r="E9" s="22">
        <f t="shared" si="1"/>
        <v>3</v>
      </c>
      <c r="F9" s="22">
        <f t="shared" si="1"/>
        <v>4</v>
      </c>
      <c r="G9" s="22">
        <f t="shared" si="1"/>
        <v>5</v>
      </c>
      <c r="H9" s="22">
        <f t="shared" si="1"/>
        <v>1</v>
      </c>
      <c r="I9" s="22">
        <f t="shared" si="1"/>
        <v>2</v>
      </c>
      <c r="J9" s="22">
        <f t="shared" si="1"/>
        <v>3</v>
      </c>
      <c r="K9" s="22">
        <f t="shared" si="1"/>
        <v>4</v>
      </c>
      <c r="L9" s="22">
        <f t="shared" si="1"/>
        <v>5</v>
      </c>
    </row>
    <row r="10" spans="2:12" s="8" customFormat="1" ht="12.75" hidden="1">
      <c r="B10" s="6"/>
      <c r="C10" s="24">
        <f aca="true" t="shared" si="2" ref="C10:L10">IF((C6/$B3)&lt;1,1,IF((C6/$B3)&lt;2,2,IF((C6/$B3)&lt;3,3,4)))</f>
        <v>1</v>
      </c>
      <c r="D10" s="24">
        <f t="shared" si="2"/>
        <v>1</v>
      </c>
      <c r="E10" s="24">
        <f t="shared" si="2"/>
        <v>1</v>
      </c>
      <c r="F10" s="24">
        <f t="shared" si="2"/>
        <v>1</v>
      </c>
      <c r="G10" s="24">
        <f t="shared" si="2"/>
        <v>1</v>
      </c>
      <c r="H10" s="24">
        <f t="shared" si="2"/>
        <v>2</v>
      </c>
      <c r="I10" s="24">
        <f t="shared" si="2"/>
        <v>2</v>
      </c>
      <c r="J10" s="24">
        <f t="shared" si="2"/>
        <v>2</v>
      </c>
      <c r="K10" s="24">
        <f t="shared" si="2"/>
        <v>2</v>
      </c>
      <c r="L10" s="24">
        <f t="shared" si="2"/>
        <v>2</v>
      </c>
    </row>
    <row r="11" spans="1:12" s="8" customFormat="1" ht="12.75">
      <c r="A11" s="23" t="s">
        <v>3</v>
      </c>
      <c r="B11" s="6"/>
      <c r="C11" s="24">
        <f>IF(C10&gt;$B4," ",C10)</f>
        <v>1</v>
      </c>
      <c r="D11" s="24">
        <f aca="true" t="shared" si="3" ref="D11:L11">IF(D10&gt;$B4," ",D10)</f>
        <v>1</v>
      </c>
      <c r="E11" s="24">
        <f t="shared" si="3"/>
        <v>1</v>
      </c>
      <c r="F11" s="24">
        <f t="shared" si="3"/>
        <v>1</v>
      </c>
      <c r="G11" s="24">
        <f t="shared" si="3"/>
        <v>1</v>
      </c>
      <c r="H11" s="24">
        <f t="shared" si="3"/>
        <v>2</v>
      </c>
      <c r="I11" s="24">
        <f t="shared" si="3"/>
        <v>2</v>
      </c>
      <c r="J11" s="24">
        <f t="shared" si="3"/>
        <v>2</v>
      </c>
      <c r="K11" s="24">
        <f t="shared" si="3"/>
        <v>2</v>
      </c>
      <c r="L11" s="24">
        <f t="shared" si="3"/>
        <v>2</v>
      </c>
    </row>
    <row r="12" spans="1:12" s="19" customFormat="1" ht="12.75">
      <c r="A12" s="15"/>
      <c r="B12" s="15"/>
      <c r="C12" s="25"/>
      <c r="D12" s="25"/>
      <c r="E12" s="25"/>
      <c r="F12" s="25"/>
      <c r="G12" s="25"/>
      <c r="H12" s="25"/>
      <c r="I12" s="25"/>
      <c r="J12" s="25"/>
      <c r="K12" s="26"/>
      <c r="L12" s="26"/>
    </row>
    <row r="13" spans="1:12" ht="12.75">
      <c r="A13" s="27" t="s">
        <v>4</v>
      </c>
      <c r="B13" s="27" t="s">
        <v>5</v>
      </c>
      <c r="C13" s="39">
        <v>10</v>
      </c>
      <c r="D13" s="39">
        <v>30</v>
      </c>
      <c r="E13" s="39">
        <v>20</v>
      </c>
      <c r="F13" s="39">
        <v>18</v>
      </c>
      <c r="G13" s="39">
        <v>20</v>
      </c>
      <c r="H13" s="39">
        <v>10</v>
      </c>
      <c r="I13" s="39">
        <v>14</v>
      </c>
      <c r="J13" s="39">
        <v>10</v>
      </c>
      <c r="K13" s="39">
        <v>10</v>
      </c>
      <c r="L13" s="39">
        <v>8</v>
      </c>
    </row>
    <row r="14" spans="1:12" ht="12.75">
      <c r="A14" s="27" t="s">
        <v>6</v>
      </c>
      <c r="B14" s="27" t="s">
        <v>7</v>
      </c>
      <c r="C14" s="39">
        <v>35</v>
      </c>
      <c r="D14" s="39">
        <v>30</v>
      </c>
      <c r="E14" s="39">
        <v>18</v>
      </c>
      <c r="F14" s="39">
        <v>21</v>
      </c>
      <c r="G14" s="39">
        <v>18</v>
      </c>
      <c r="H14" s="39">
        <v>11</v>
      </c>
      <c r="I14" s="39">
        <v>16</v>
      </c>
      <c r="J14" s="39">
        <v>8</v>
      </c>
      <c r="K14" s="39">
        <v>13</v>
      </c>
      <c r="L14" s="39">
        <v>12</v>
      </c>
    </row>
    <row r="15" spans="1:12" ht="12.75">
      <c r="A15" s="27"/>
      <c r="B15" s="27" t="s">
        <v>8</v>
      </c>
      <c r="C15" s="39">
        <v>10</v>
      </c>
      <c r="D15" s="39">
        <v>10</v>
      </c>
      <c r="E15" s="39">
        <v>35</v>
      </c>
      <c r="F15" s="39">
        <v>13</v>
      </c>
      <c r="G15" s="39">
        <v>30</v>
      </c>
      <c r="H15" s="39">
        <v>15</v>
      </c>
      <c r="I15" s="39">
        <v>12</v>
      </c>
      <c r="J15" s="39">
        <v>10</v>
      </c>
      <c r="K15" s="39">
        <v>24</v>
      </c>
      <c r="L15" s="39">
        <v>11</v>
      </c>
    </row>
    <row r="16" spans="1:12" ht="12.75">
      <c r="A16" s="27"/>
      <c r="B16" s="27" t="s">
        <v>9</v>
      </c>
      <c r="C16" s="39">
        <v>13</v>
      </c>
      <c r="D16" s="39">
        <v>15</v>
      </c>
      <c r="E16" s="39">
        <v>25</v>
      </c>
      <c r="F16" s="39">
        <v>13</v>
      </c>
      <c r="G16" s="39">
        <v>20</v>
      </c>
      <c r="H16" s="39">
        <v>10</v>
      </c>
      <c r="I16" s="39">
        <v>12</v>
      </c>
      <c r="J16" s="39">
        <v>10</v>
      </c>
      <c r="K16" s="39">
        <v>8</v>
      </c>
      <c r="L16" s="39">
        <v>15</v>
      </c>
    </row>
    <row r="17" spans="1:12" ht="12.75">
      <c r="A17" s="27"/>
      <c r="B17" s="27" t="s">
        <v>10</v>
      </c>
      <c r="C17" s="39">
        <v>12</v>
      </c>
      <c r="D17" s="39">
        <v>10</v>
      </c>
      <c r="E17" s="39">
        <v>30</v>
      </c>
      <c r="F17" s="39">
        <v>17</v>
      </c>
      <c r="G17" s="39">
        <v>19</v>
      </c>
      <c r="H17" s="39">
        <v>10</v>
      </c>
      <c r="I17" s="39">
        <v>10</v>
      </c>
      <c r="J17" s="39">
        <v>12</v>
      </c>
      <c r="K17" s="39">
        <v>7</v>
      </c>
      <c r="L17" s="39">
        <v>9</v>
      </c>
    </row>
    <row r="18" spans="1:12" s="8" customFormat="1" ht="12.75">
      <c r="A18" s="6" t="s">
        <v>11</v>
      </c>
      <c r="B18" s="6"/>
      <c r="C18" s="28">
        <f aca="true" t="shared" si="4" ref="C18:J18">AVERAGE(C13:C17)</f>
        <v>16</v>
      </c>
      <c r="D18" s="28">
        <f t="shared" si="4"/>
        <v>19</v>
      </c>
      <c r="E18" s="28">
        <f t="shared" si="4"/>
        <v>25.6</v>
      </c>
      <c r="F18" s="28">
        <f t="shared" si="4"/>
        <v>16.4</v>
      </c>
      <c r="G18" s="28">
        <f t="shared" si="4"/>
        <v>21.4</v>
      </c>
      <c r="H18" s="28">
        <f t="shared" si="4"/>
        <v>11.2</v>
      </c>
      <c r="I18" s="28">
        <f t="shared" si="4"/>
        <v>12.8</v>
      </c>
      <c r="J18" s="28">
        <f t="shared" si="4"/>
        <v>10</v>
      </c>
      <c r="K18" s="28">
        <f>AVERAGE(K13:K17)</f>
        <v>12.4</v>
      </c>
      <c r="L18" s="28">
        <f>AVERAGE(L13:L17)</f>
        <v>11</v>
      </c>
    </row>
    <row r="19" spans="1:12" s="8" customFormat="1" ht="12.75">
      <c r="A19" s="6" t="s">
        <v>12</v>
      </c>
      <c r="B19" s="6"/>
      <c r="C19" s="29">
        <f aca="true" t="shared" si="5" ref="C19:J19">10/C18</f>
        <v>0.625</v>
      </c>
      <c r="D19" s="29">
        <f t="shared" si="5"/>
        <v>0.5263157894736842</v>
      </c>
      <c r="E19" s="29">
        <f t="shared" si="5"/>
        <v>0.390625</v>
      </c>
      <c r="F19" s="29">
        <f t="shared" si="5"/>
        <v>0.6097560975609757</v>
      </c>
      <c r="G19" s="29">
        <f t="shared" si="5"/>
        <v>0.4672897196261683</v>
      </c>
      <c r="H19" s="29">
        <f t="shared" si="5"/>
        <v>0.8928571428571429</v>
      </c>
      <c r="I19" s="29">
        <f t="shared" si="5"/>
        <v>0.78125</v>
      </c>
      <c r="J19" s="29">
        <f t="shared" si="5"/>
        <v>1</v>
      </c>
      <c r="K19" s="29">
        <f>10/K18</f>
        <v>0.8064516129032258</v>
      </c>
      <c r="L19" s="29">
        <f>10/L18</f>
        <v>0.9090909090909091</v>
      </c>
    </row>
    <row r="20" spans="1:12" s="19" customFormat="1" ht="12.75">
      <c r="A20" s="15"/>
      <c r="B20" s="15"/>
      <c r="C20" s="25"/>
      <c r="D20" s="25"/>
      <c r="E20" s="25"/>
      <c r="F20" s="25"/>
      <c r="G20" s="25"/>
      <c r="H20" s="25"/>
      <c r="I20" s="25"/>
      <c r="J20" s="25"/>
      <c r="K20" s="26"/>
      <c r="L20" s="26"/>
    </row>
    <row r="21" spans="1:12" ht="12.75">
      <c r="A21" s="27" t="s">
        <v>26</v>
      </c>
      <c r="B21" s="27" t="s">
        <v>5</v>
      </c>
      <c r="C21" s="39">
        <v>12</v>
      </c>
      <c r="D21" s="39">
        <v>5</v>
      </c>
      <c r="E21" s="39">
        <v>19</v>
      </c>
      <c r="F21" s="39">
        <v>12</v>
      </c>
      <c r="G21" s="39">
        <v>6</v>
      </c>
      <c r="H21" s="39">
        <v>9</v>
      </c>
      <c r="I21" s="39">
        <v>4</v>
      </c>
      <c r="J21" s="39">
        <v>6</v>
      </c>
      <c r="K21" s="39">
        <v>20</v>
      </c>
      <c r="L21" s="39">
        <v>7</v>
      </c>
    </row>
    <row r="22" spans="1:12" ht="12.75">
      <c r="A22" s="27" t="s">
        <v>27</v>
      </c>
      <c r="B22" s="27" t="s">
        <v>7</v>
      </c>
      <c r="C22" s="39">
        <v>15</v>
      </c>
      <c r="D22" s="39">
        <v>7</v>
      </c>
      <c r="E22" s="39">
        <v>55</v>
      </c>
      <c r="F22" s="39">
        <v>8</v>
      </c>
      <c r="G22" s="39">
        <v>17</v>
      </c>
      <c r="H22" s="39">
        <v>6</v>
      </c>
      <c r="I22" s="39">
        <v>7</v>
      </c>
      <c r="J22" s="39">
        <v>8</v>
      </c>
      <c r="K22" s="39">
        <v>4</v>
      </c>
      <c r="L22" s="39">
        <v>11</v>
      </c>
    </row>
    <row r="23" spans="1:12" ht="12.75">
      <c r="A23" s="27"/>
      <c r="B23" s="27" t="s">
        <v>8</v>
      </c>
      <c r="C23" s="39">
        <v>8</v>
      </c>
      <c r="D23" s="39">
        <v>18</v>
      </c>
      <c r="E23" s="39">
        <v>70</v>
      </c>
      <c r="F23" s="39">
        <v>8</v>
      </c>
      <c r="G23" s="39">
        <v>5</v>
      </c>
      <c r="H23" s="39">
        <v>8</v>
      </c>
      <c r="I23" s="39">
        <v>9</v>
      </c>
      <c r="J23" s="39">
        <v>10</v>
      </c>
      <c r="K23" s="39">
        <v>6</v>
      </c>
      <c r="L23" s="39">
        <v>4</v>
      </c>
    </row>
    <row r="24" spans="1:12" s="19" customFormat="1" ht="12.75">
      <c r="A24" s="30"/>
      <c r="B24" s="30"/>
      <c r="C24" s="31"/>
      <c r="D24" s="31"/>
      <c r="E24" s="31"/>
      <c r="F24" s="31"/>
      <c r="G24" s="31"/>
      <c r="H24" s="31"/>
      <c r="I24" s="31"/>
      <c r="J24" s="31"/>
      <c r="K24" s="26"/>
      <c r="L24" s="26"/>
    </row>
    <row r="25" spans="1:12" s="8" customFormat="1" ht="12.75">
      <c r="A25" s="6" t="s">
        <v>13</v>
      </c>
      <c r="B25" s="6"/>
      <c r="C25" s="28">
        <f>AVERAGE(C21:C23)</f>
        <v>11.666666666666666</v>
      </c>
      <c r="D25" s="28">
        <f aca="true" t="shared" si="6" ref="D25:L25">AVERAGE(D21:D23)</f>
        <v>10</v>
      </c>
      <c r="E25" s="28">
        <f t="shared" si="6"/>
        <v>48</v>
      </c>
      <c r="F25" s="28">
        <f t="shared" si="6"/>
        <v>9.333333333333334</v>
      </c>
      <c r="G25" s="28">
        <f t="shared" si="6"/>
        <v>9.333333333333334</v>
      </c>
      <c r="H25" s="28">
        <f t="shared" si="6"/>
        <v>7.666666666666667</v>
      </c>
      <c r="I25" s="28">
        <f t="shared" si="6"/>
        <v>6.666666666666667</v>
      </c>
      <c r="J25" s="28">
        <f t="shared" si="6"/>
        <v>8</v>
      </c>
      <c r="K25" s="28">
        <f t="shared" si="6"/>
        <v>10</v>
      </c>
      <c r="L25" s="28">
        <f t="shared" si="6"/>
        <v>7.333333333333333</v>
      </c>
    </row>
    <row r="26" spans="1:12" s="8" customFormat="1" ht="12.75">
      <c r="A26" s="6" t="s">
        <v>14</v>
      </c>
      <c r="B26" s="6"/>
      <c r="C26" s="29">
        <f aca="true" t="shared" si="7" ref="C26:J26">(3.20805/C25)+0.0277</f>
        <v>0.3026757142857143</v>
      </c>
      <c r="D26" s="29">
        <f t="shared" si="7"/>
        <v>0.348505</v>
      </c>
      <c r="E26" s="29">
        <f t="shared" si="7"/>
        <v>0.094534375</v>
      </c>
      <c r="F26" s="29">
        <f t="shared" si="7"/>
        <v>0.37141964285714285</v>
      </c>
      <c r="G26" s="29">
        <f t="shared" si="7"/>
        <v>0.37141964285714285</v>
      </c>
      <c r="H26" s="29">
        <f t="shared" si="7"/>
        <v>0.44614130434782606</v>
      </c>
      <c r="I26" s="29">
        <f t="shared" si="7"/>
        <v>0.5089075</v>
      </c>
      <c r="J26" s="29">
        <f t="shared" si="7"/>
        <v>0.42870625</v>
      </c>
      <c r="K26" s="29">
        <f>(3.20805/K25)+0.0277</f>
        <v>0.348505</v>
      </c>
      <c r="L26" s="29">
        <f>(3.20805/L25)+0.0277</f>
        <v>0.4651613636363637</v>
      </c>
    </row>
    <row r="27" spans="1:12" s="19" customFormat="1" ht="12.75">
      <c r="A27" s="15"/>
      <c r="B27" s="15"/>
      <c r="C27" s="25"/>
      <c r="D27" s="25"/>
      <c r="E27" s="25"/>
      <c r="F27" s="25"/>
      <c r="G27" s="25"/>
      <c r="H27" s="25"/>
      <c r="I27" s="25"/>
      <c r="J27" s="25"/>
      <c r="K27" s="26"/>
      <c r="L27" s="26"/>
    </row>
    <row r="28" spans="1:12" ht="12.75">
      <c r="A28" s="2" t="s">
        <v>15</v>
      </c>
      <c r="B28" s="2" t="s">
        <v>5</v>
      </c>
      <c r="C28" s="40">
        <v>0.1</v>
      </c>
      <c r="D28" s="40">
        <v>0.15</v>
      </c>
      <c r="E28" s="40">
        <v>0.02</v>
      </c>
      <c r="F28" s="40">
        <v>0.1</v>
      </c>
      <c r="G28" s="40">
        <v>0.02</v>
      </c>
      <c r="H28" s="40">
        <v>0.26</v>
      </c>
      <c r="I28" s="40">
        <v>0.19</v>
      </c>
      <c r="J28" s="40">
        <v>0.08</v>
      </c>
      <c r="K28" s="40">
        <v>0.17</v>
      </c>
      <c r="L28" s="40">
        <v>0.15</v>
      </c>
    </row>
    <row r="29" spans="1:12" ht="12.75">
      <c r="A29" s="2"/>
      <c r="B29" s="2" t="s">
        <v>7</v>
      </c>
      <c r="C29" s="40">
        <v>0.15</v>
      </c>
      <c r="D29" s="40">
        <v>0.18</v>
      </c>
      <c r="E29" s="40">
        <v>0.06</v>
      </c>
      <c r="F29" s="40">
        <v>0.12</v>
      </c>
      <c r="G29" s="40">
        <v>0.04</v>
      </c>
      <c r="H29" s="40">
        <v>0.31</v>
      </c>
      <c r="I29" s="40">
        <v>0.32</v>
      </c>
      <c r="J29" s="40">
        <v>0.12</v>
      </c>
      <c r="K29" s="40">
        <v>0.12</v>
      </c>
      <c r="L29" s="40">
        <v>0.32</v>
      </c>
    </row>
    <row r="30" spans="1:12" ht="12.75">
      <c r="A30" s="2"/>
      <c r="B30" s="2" t="s">
        <v>8</v>
      </c>
      <c r="C30" s="40">
        <v>0.15</v>
      </c>
      <c r="D30" s="40">
        <v>0.18</v>
      </c>
      <c r="E30" s="40">
        <v>0.1</v>
      </c>
      <c r="F30" s="40">
        <v>0.12</v>
      </c>
      <c r="G30" s="40">
        <v>0.08</v>
      </c>
      <c r="H30" s="40">
        <v>0.29</v>
      </c>
      <c r="I30" s="40">
        <v>0.26</v>
      </c>
      <c r="J30" s="40">
        <v>0.04</v>
      </c>
      <c r="K30" s="40">
        <v>0.13</v>
      </c>
      <c r="L30" s="40">
        <v>0.25</v>
      </c>
    </row>
    <row r="31" spans="1:12" ht="12.75">
      <c r="A31" s="2"/>
      <c r="B31" s="2" t="s">
        <v>9</v>
      </c>
      <c r="C31" s="40">
        <v>0.18</v>
      </c>
      <c r="D31" s="40">
        <v>0.19</v>
      </c>
      <c r="E31" s="40">
        <v>0.12</v>
      </c>
      <c r="F31" s="40">
        <v>0.11</v>
      </c>
      <c r="G31" s="40">
        <v>0.11</v>
      </c>
      <c r="H31" s="40">
        <v>0.22</v>
      </c>
      <c r="I31" s="40">
        <v>0.27</v>
      </c>
      <c r="J31" s="40">
        <v>0.25</v>
      </c>
      <c r="K31" s="40">
        <v>0.34</v>
      </c>
      <c r="L31" s="40">
        <v>0.38</v>
      </c>
    </row>
    <row r="32" spans="1:12" ht="12.75">
      <c r="A32" s="2"/>
      <c r="B32" s="2" t="s">
        <v>10</v>
      </c>
      <c r="C32" s="40">
        <v>0.17</v>
      </c>
      <c r="D32" s="40">
        <v>0.17</v>
      </c>
      <c r="E32" s="40">
        <v>0.14</v>
      </c>
      <c r="F32" s="40">
        <v>0.12</v>
      </c>
      <c r="G32" s="40">
        <v>0.12</v>
      </c>
      <c r="H32" s="40">
        <v>0.23</v>
      </c>
      <c r="I32" s="40">
        <v>0.26</v>
      </c>
      <c r="J32" s="40">
        <v>0.06</v>
      </c>
      <c r="K32" s="40">
        <v>0.42</v>
      </c>
      <c r="L32" s="40">
        <v>0.21</v>
      </c>
    </row>
    <row r="33" spans="1:12" ht="12.75">
      <c r="A33" s="2"/>
      <c r="B33" s="2" t="s">
        <v>16</v>
      </c>
      <c r="C33" s="40">
        <v>0.16</v>
      </c>
      <c r="D33" s="40">
        <v>0.19</v>
      </c>
      <c r="E33" s="40">
        <v>0.16</v>
      </c>
      <c r="F33" s="40">
        <v>0.07</v>
      </c>
      <c r="G33" s="40">
        <v>0.11</v>
      </c>
      <c r="H33" s="40">
        <v>0.16</v>
      </c>
      <c r="I33" s="40">
        <v>0.2</v>
      </c>
      <c r="J33" s="40">
        <v>0.2</v>
      </c>
      <c r="K33" s="40">
        <v>0.41</v>
      </c>
      <c r="L33" s="40">
        <v>0.17</v>
      </c>
    </row>
    <row r="34" spans="1:12" ht="12.75">
      <c r="A34" s="2"/>
      <c r="B34" s="2" t="s">
        <v>17</v>
      </c>
      <c r="C34" s="40">
        <v>0.03</v>
      </c>
      <c r="D34" s="40">
        <v>0.7</v>
      </c>
      <c r="E34" s="40">
        <v>0.11</v>
      </c>
      <c r="F34" s="40">
        <v>0.09</v>
      </c>
      <c r="G34" s="40">
        <v>0.18</v>
      </c>
      <c r="H34" s="40">
        <v>0.1</v>
      </c>
      <c r="I34" s="40">
        <v>0.23</v>
      </c>
      <c r="J34" s="40">
        <v>0.31</v>
      </c>
      <c r="K34" s="40">
        <v>0.38</v>
      </c>
      <c r="L34" s="40">
        <v>0.14</v>
      </c>
    </row>
    <row r="35" spans="1:12" ht="12.75">
      <c r="A35" s="2"/>
      <c r="B35" s="2" t="s">
        <v>18</v>
      </c>
      <c r="C35" s="40">
        <v>0.26</v>
      </c>
      <c r="D35" s="40">
        <v>0.13</v>
      </c>
      <c r="E35" s="40">
        <v>0.14</v>
      </c>
      <c r="F35" s="40">
        <v>0.07</v>
      </c>
      <c r="G35" s="40">
        <v>0.2</v>
      </c>
      <c r="H35" s="40">
        <v>0.15</v>
      </c>
      <c r="I35" s="40">
        <v>0.19</v>
      </c>
      <c r="J35" s="40">
        <v>0.36</v>
      </c>
      <c r="K35" s="40">
        <v>0.15</v>
      </c>
      <c r="L35" s="40">
        <v>0.18</v>
      </c>
    </row>
    <row r="36" spans="1:12" ht="12.75">
      <c r="A36" s="2"/>
      <c r="B36" s="2" t="s">
        <v>19</v>
      </c>
      <c r="C36" s="40">
        <v>0.29</v>
      </c>
      <c r="D36" s="40">
        <v>0.04</v>
      </c>
      <c r="E36" s="40">
        <v>0.1</v>
      </c>
      <c r="F36" s="40">
        <v>0.04</v>
      </c>
      <c r="G36" s="40">
        <v>0.14</v>
      </c>
      <c r="H36" s="40">
        <v>0.06</v>
      </c>
      <c r="I36" s="40">
        <v>0.17</v>
      </c>
      <c r="J36" s="40">
        <v>0.35</v>
      </c>
      <c r="K36" s="40">
        <v>0.12</v>
      </c>
      <c r="L36" s="40">
        <v>0.16</v>
      </c>
    </row>
    <row r="37" spans="1:12" ht="12.75">
      <c r="A37" s="2"/>
      <c r="B37" s="2" t="s">
        <v>20</v>
      </c>
      <c r="C37" s="40">
        <v>0.26</v>
      </c>
      <c r="D37" s="40">
        <v>0.03</v>
      </c>
      <c r="E37" s="40">
        <v>0.1</v>
      </c>
      <c r="F37" s="40">
        <v>0.03</v>
      </c>
      <c r="G37" s="40">
        <v>0.12</v>
      </c>
      <c r="H37" s="40">
        <v>0.16</v>
      </c>
      <c r="I37" s="40">
        <v>0.2</v>
      </c>
      <c r="J37" s="40">
        <v>0.3</v>
      </c>
      <c r="K37" s="40">
        <v>0.07</v>
      </c>
      <c r="L37" s="40">
        <v>0.21</v>
      </c>
    </row>
    <row r="38" spans="1:12" ht="12.75">
      <c r="A38" s="2"/>
      <c r="B38" s="2" t="s">
        <v>25</v>
      </c>
      <c r="C38" s="40">
        <v>0.24</v>
      </c>
      <c r="D38" s="40">
        <v>0</v>
      </c>
      <c r="E38" s="40">
        <v>0.08</v>
      </c>
      <c r="F38" s="40">
        <v>0.01</v>
      </c>
      <c r="G38" s="40">
        <v>0.04</v>
      </c>
      <c r="H38" s="40">
        <v>0.06</v>
      </c>
      <c r="I38" s="40">
        <v>0.15</v>
      </c>
      <c r="J38" s="40">
        <v>0.25</v>
      </c>
      <c r="K38" s="40">
        <v>0.04</v>
      </c>
      <c r="L38" s="40">
        <v>0.14</v>
      </c>
    </row>
    <row r="39" spans="1:12" s="8" customFormat="1" ht="12.75">
      <c r="A39" s="6" t="s">
        <v>21</v>
      </c>
      <c r="B39" s="6"/>
      <c r="C39" s="32">
        <f aca="true" t="shared" si="8" ref="C39:J39">AVERAGE(C28:C38)</f>
        <v>0.18090909090909094</v>
      </c>
      <c r="D39" s="32">
        <f t="shared" si="8"/>
        <v>0.1781818181818182</v>
      </c>
      <c r="E39" s="32">
        <f t="shared" si="8"/>
        <v>0.10272727272727274</v>
      </c>
      <c r="F39" s="32">
        <f t="shared" si="8"/>
        <v>0.07999999999999999</v>
      </c>
      <c r="G39" s="32">
        <f t="shared" si="8"/>
        <v>0.10545454545454545</v>
      </c>
      <c r="H39" s="32">
        <f t="shared" si="8"/>
        <v>0.18181818181818182</v>
      </c>
      <c r="I39" s="32">
        <f t="shared" si="8"/>
        <v>0.2218181818181818</v>
      </c>
      <c r="J39" s="32">
        <f t="shared" si="8"/>
        <v>0.2109090909090909</v>
      </c>
      <c r="K39" s="32">
        <f>AVERAGE(K28:K38)</f>
        <v>0.2136363636363636</v>
      </c>
      <c r="L39" s="32">
        <f>AVERAGE(L28:L38)</f>
        <v>0.21</v>
      </c>
    </row>
    <row r="40" spans="1:12" s="19" customFormat="1" ht="12.75">
      <c r="A40" s="15"/>
      <c r="B40" s="15"/>
      <c r="C40" s="25"/>
      <c r="D40" s="25"/>
      <c r="E40" s="25"/>
      <c r="F40" s="25"/>
      <c r="G40" s="25"/>
      <c r="H40" s="25"/>
      <c r="I40" s="25"/>
      <c r="J40" s="25"/>
      <c r="K40" s="26"/>
      <c r="L40" s="26"/>
    </row>
    <row r="41" spans="1:12" s="8" customFormat="1" ht="12.75">
      <c r="A41" s="33" t="s">
        <v>22</v>
      </c>
      <c r="B41" s="33"/>
      <c r="C41" s="40">
        <v>2</v>
      </c>
      <c r="D41" s="40">
        <v>2.15</v>
      </c>
      <c r="E41" s="40">
        <v>3</v>
      </c>
      <c r="F41" s="40">
        <v>4.2</v>
      </c>
      <c r="G41" s="40">
        <v>2</v>
      </c>
      <c r="H41" s="40">
        <v>3.2</v>
      </c>
      <c r="I41" s="40">
        <v>3.9</v>
      </c>
      <c r="J41" s="40">
        <v>7</v>
      </c>
      <c r="K41" s="40">
        <v>3</v>
      </c>
      <c r="L41" s="40">
        <v>5.1</v>
      </c>
    </row>
    <row r="42" spans="1:12" s="19" customFormat="1" ht="12.75">
      <c r="A42" s="15"/>
      <c r="B42" s="15"/>
      <c r="C42" s="25"/>
      <c r="D42" s="25"/>
      <c r="E42" s="25"/>
      <c r="F42" s="25"/>
      <c r="G42" s="25"/>
      <c r="H42" s="25"/>
      <c r="I42" s="25"/>
      <c r="J42" s="25"/>
      <c r="K42" s="26"/>
      <c r="L42" s="26"/>
    </row>
    <row r="43" spans="1:12" s="34" customFormat="1" ht="12.75">
      <c r="A43" s="34" t="s">
        <v>28</v>
      </c>
      <c r="C43" s="39">
        <v>8</v>
      </c>
      <c r="D43" s="39">
        <v>22</v>
      </c>
      <c r="E43" s="39">
        <v>5</v>
      </c>
      <c r="F43" s="39">
        <v>23</v>
      </c>
      <c r="G43" s="39">
        <v>6</v>
      </c>
      <c r="H43" s="39">
        <v>5</v>
      </c>
      <c r="I43" s="39">
        <v>5</v>
      </c>
      <c r="J43" s="39">
        <v>7</v>
      </c>
      <c r="K43" s="39">
        <v>36</v>
      </c>
      <c r="L43" s="39">
        <v>2</v>
      </c>
    </row>
    <row r="44" spans="1:12" s="19" customFormat="1" ht="12.75">
      <c r="A44" s="15"/>
      <c r="B44" s="15"/>
      <c r="C44" s="25"/>
      <c r="D44" s="25"/>
      <c r="E44" s="25"/>
      <c r="F44" s="25"/>
      <c r="G44" s="25"/>
      <c r="H44" s="25"/>
      <c r="I44" s="25"/>
      <c r="J44" s="25"/>
      <c r="K44" s="26"/>
      <c r="L44" s="26"/>
    </row>
    <row r="45" spans="1:12" s="35" customFormat="1" ht="12.75">
      <c r="A45" s="35" t="s">
        <v>23</v>
      </c>
      <c r="C45" s="36">
        <f aca="true" t="shared" si="9" ref="C45:L45">C41*C39</f>
        <v>0.36181818181818187</v>
      </c>
      <c r="D45" s="36">
        <f t="shared" si="9"/>
        <v>0.3830909090909091</v>
      </c>
      <c r="E45" s="36">
        <f t="shared" si="9"/>
        <v>0.3081818181818182</v>
      </c>
      <c r="F45" s="36">
        <f t="shared" si="9"/>
        <v>0.33599999999999997</v>
      </c>
      <c r="G45" s="36">
        <f t="shared" si="9"/>
        <v>0.2109090909090909</v>
      </c>
      <c r="H45" s="36">
        <f t="shared" si="9"/>
        <v>0.5818181818181819</v>
      </c>
      <c r="I45" s="36">
        <f t="shared" si="9"/>
        <v>0.865090909090909</v>
      </c>
      <c r="J45" s="36">
        <f t="shared" si="9"/>
        <v>1.4763636363636363</v>
      </c>
      <c r="K45" s="36">
        <f t="shared" si="9"/>
        <v>0.6409090909090908</v>
      </c>
      <c r="L45" s="36">
        <f t="shared" si="9"/>
        <v>1.071</v>
      </c>
    </row>
    <row r="46" spans="3:12" s="37" customFormat="1" ht="12.75"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s="35" customFormat="1" ht="12.75">
      <c r="A47" s="35" t="s">
        <v>24</v>
      </c>
      <c r="C47" s="36">
        <f>C45*C19</f>
        <v>0.22613636363636366</v>
      </c>
      <c r="D47" s="36">
        <f aca="true" t="shared" si="10" ref="D47:L47">D45*D19</f>
        <v>0.20162679425837318</v>
      </c>
      <c r="E47" s="36">
        <f t="shared" si="10"/>
        <v>0.12038352272727275</v>
      </c>
      <c r="F47" s="36">
        <f t="shared" si="10"/>
        <v>0.20487804878048782</v>
      </c>
      <c r="G47" s="36">
        <f t="shared" si="10"/>
        <v>0.09855564995751913</v>
      </c>
      <c r="H47" s="36">
        <f t="shared" si="10"/>
        <v>0.5194805194805195</v>
      </c>
      <c r="I47" s="36">
        <f t="shared" si="10"/>
        <v>0.6758522727272727</v>
      </c>
      <c r="J47" s="36">
        <f t="shared" si="10"/>
        <v>1.4763636363636363</v>
      </c>
      <c r="K47" s="36">
        <f t="shared" si="10"/>
        <v>0.5168621700879764</v>
      </c>
      <c r="L47" s="36">
        <f t="shared" si="10"/>
        <v>0.9736363636363635</v>
      </c>
    </row>
  </sheetData>
  <sheetProtection/>
  <mergeCells count="2">
    <mergeCell ref="B1:G1"/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Peak District National Park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Shaw</dc:creator>
  <cp:keywords/>
  <dc:description/>
  <cp:lastModifiedBy>Losehill Hall</cp:lastModifiedBy>
  <dcterms:created xsi:type="dcterms:W3CDTF">2000-11-06T12:08:37Z</dcterms:created>
  <dcterms:modified xsi:type="dcterms:W3CDTF">2006-03-25T19:27:50Z</dcterms:modified>
  <cp:category/>
  <cp:version/>
  <cp:contentType/>
  <cp:contentStatus/>
</cp:coreProperties>
</file>